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070" activeTab="0"/>
  </bookViews>
  <sheets>
    <sheet name="Energ (2)" sheetId="1" r:id="rId1"/>
  </sheets>
  <externalReferences>
    <externalReference r:id="rId4"/>
    <externalReference r:id="rId5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<sst xmlns="http://schemas.openxmlformats.org/spreadsheetml/2006/main" count="43" uniqueCount="14">
  <si>
    <t>Situação do domicílio</t>
  </si>
  <si>
    <t>Tem</t>
  </si>
  <si>
    <t>Não tem¹</t>
  </si>
  <si>
    <t>Pessoas</t>
  </si>
  <si>
    <t>%</t>
  </si>
  <si>
    <t xml:space="preserve">     Total</t>
  </si>
  <si>
    <t xml:space="preserve">     Urbana</t>
  </si>
  <si>
    <t xml:space="preserve">     Rural</t>
  </si>
  <si>
    <t>Fonte: IBGE - PNAD 2006 e 2012 Cálculos da SEI a partir dos microdados.</t>
  </si>
  <si>
    <t>¹ Corresponde à domicílios cuja forma de iluminação é Óleo, querosene ou gás de botijão e Outra forma</t>
  </si>
  <si>
    <t>Elétrica (de rede, gerador, solar)</t>
  </si>
  <si>
    <t>Óleo, querosene ou gás de botijão</t>
  </si>
  <si>
    <t>Outra forma</t>
  </si>
  <si>
    <t>Pessoas, segundo existência de energia elétrica no domicílio - Bahia - 2006/2012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</si>
</sst>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(* #,##0.00_);_(* \(#,##0.00\);_(* &quot;-&quot;??_);_(@_)"/>
    <numFmt numFmtId="167" formatCode="_(* #,##0.0_);_(* \(#,##0.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7"/>
      <name val="Univers"/>
      <family val="2"/>
    </font>
    <font>
      <sz val="7"/>
      <name val="Univers 55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6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4" fillId="0" borderId="0" xfId="44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164" fontId="9" fillId="0" borderId="14" xfId="55" applyNumberFormat="1" applyFont="1" applyBorder="1" applyAlignment="1">
      <alignment vertical="center"/>
    </xf>
    <xf numFmtId="165" fontId="9" fillId="0" borderId="15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167" fontId="45" fillId="0" borderId="15" xfId="67" applyNumberFormat="1" applyFont="1" applyBorder="1" applyAlignment="1">
      <alignment/>
    </xf>
    <xf numFmtId="167" fontId="45" fillId="0" borderId="13" xfId="67" applyNumberFormat="1" applyFont="1" applyBorder="1" applyAlignment="1">
      <alignment/>
    </xf>
    <xf numFmtId="167" fontId="45" fillId="0" borderId="0" xfId="67" applyNumberFormat="1" applyFont="1" applyBorder="1" applyAlignment="1">
      <alignment/>
    </xf>
    <xf numFmtId="0" fontId="10" fillId="0" borderId="16" xfId="0" applyFont="1" applyBorder="1" applyAlignment="1">
      <alignment vertical="center"/>
    </xf>
    <xf numFmtId="164" fontId="9" fillId="0" borderId="17" xfId="55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7" fontId="45" fillId="0" borderId="16" xfId="67" applyNumberFormat="1" applyFont="1" applyBorder="1" applyAlignment="1">
      <alignment/>
    </xf>
    <xf numFmtId="0" fontId="10" fillId="0" borderId="18" xfId="0" applyFont="1" applyBorder="1" applyAlignment="1">
      <alignment vertical="center"/>
    </xf>
    <xf numFmtId="164" fontId="9" fillId="0" borderId="19" xfId="55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4" fontId="9" fillId="0" borderId="20" xfId="0" applyNumberFormat="1" applyFont="1" applyBorder="1" applyAlignment="1">
      <alignment vertical="center"/>
    </xf>
    <xf numFmtId="167" fontId="45" fillId="0" borderId="20" xfId="67" applyNumberFormat="1" applyFont="1" applyBorder="1" applyAlignment="1">
      <alignment/>
    </xf>
    <xf numFmtId="167" fontId="45" fillId="0" borderId="18" xfId="67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164" fontId="9" fillId="0" borderId="15" xfId="55" applyNumberFormat="1" applyFont="1" applyBorder="1" applyAlignment="1">
      <alignment vertical="center"/>
    </xf>
    <xf numFmtId="164" fontId="9" fillId="0" borderId="0" xfId="55" applyNumberFormat="1" applyFont="1" applyBorder="1" applyAlignment="1">
      <alignment vertical="center"/>
    </xf>
    <xf numFmtId="164" fontId="9" fillId="0" borderId="20" xfId="55" applyNumberFormat="1" applyFont="1" applyBorder="1" applyAlignment="1">
      <alignment vertical="center"/>
    </xf>
    <xf numFmtId="0" fontId="38" fillId="0" borderId="0" xfId="0" applyFont="1" applyAlignment="1">
      <alignment/>
    </xf>
    <xf numFmtId="2" fontId="11" fillId="0" borderId="11" xfId="0" applyNumberFormat="1" applyFont="1" applyFill="1" applyBorder="1" applyAlignment="1">
      <alignment vertical="center" wrapText="1"/>
    </xf>
    <xf numFmtId="2" fontId="11" fillId="0" borderId="1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 2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  <cellStyle name="Vírgula 3" xfId="67"/>
    <cellStyle name="Vírgula 4" xfId="68"/>
    <cellStyle name="Vírgula 5" xfId="69"/>
    <cellStyle name="Vírgula 6" xfId="70"/>
    <cellStyle name="Vírgula 7" xfId="71"/>
    <cellStyle name="Vírgula 8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%20-%20Pastas%20Pessoais%20COPES\Isabella\Boletim%20PNADS\Moradia\Result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_Synt"/>
      <sheetName val="Moradia"/>
      <sheetName val="Moradia (2)"/>
      <sheetName val="Moradia (3)"/>
      <sheetName val="Moradia (4)"/>
      <sheetName val="Pessoas_bruta"/>
      <sheetName val="Pessoas_bruta (2)"/>
    </sheetNames>
    <sheetDataSet>
      <sheetData sheetId="6">
        <row r="25">
          <cell r="I25">
            <v>13249811</v>
          </cell>
          <cell r="K25">
            <v>9642064</v>
          </cell>
          <cell r="M25">
            <v>3607747</v>
          </cell>
          <cell r="O25">
            <v>14743384</v>
          </cell>
          <cell r="Q25">
            <v>11028035</v>
          </cell>
          <cell r="S25">
            <v>3715349</v>
          </cell>
        </row>
        <row r="26">
          <cell r="I26">
            <v>934139</v>
          </cell>
          <cell r="K26">
            <v>35441</v>
          </cell>
          <cell r="M26">
            <v>898698</v>
          </cell>
          <cell r="O26">
            <v>149828</v>
          </cell>
          <cell r="Q26">
            <v>4560</v>
          </cell>
          <cell r="S26">
            <v>145268</v>
          </cell>
        </row>
        <row r="27">
          <cell r="I27">
            <v>145808</v>
          </cell>
          <cell r="K27">
            <v>21205</v>
          </cell>
          <cell r="M27">
            <v>124603</v>
          </cell>
          <cell r="O27">
            <v>65937</v>
          </cell>
          <cell r="Q27">
            <v>11580</v>
          </cell>
          <cell r="S27">
            <v>54357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44"/>
  <sheetViews>
    <sheetView showGridLines="0" tabSelected="1" zoomScalePageLayoutView="0" workbookViewId="0" topLeftCell="A1">
      <selection activeCell="B4" sqref="B4:B6"/>
    </sheetView>
  </sheetViews>
  <sheetFormatPr defaultColWidth="8.7109375" defaultRowHeight="15"/>
  <cols>
    <col min="1" max="1" width="9.140625" style="0" customWidth="1"/>
    <col min="2" max="2" width="18.421875" style="0" customWidth="1"/>
    <col min="3" max="3" width="16.00390625" style="0" customWidth="1"/>
    <col min="4" max="4" width="7.140625" style="0" bestFit="1" customWidth="1"/>
    <col min="5" max="5" width="12.8515625" style="0" bestFit="1" customWidth="1"/>
    <col min="6" max="6" width="7.140625" style="0" bestFit="1" customWidth="1"/>
    <col min="7" max="7" width="19.7109375" style="0" customWidth="1"/>
    <col min="8" max="8" width="9.421875" style="0" customWidth="1"/>
    <col min="9" max="9" width="13.8515625" style="0" customWidth="1"/>
    <col min="10" max="10" width="6.00390625" style="0" customWidth="1"/>
    <col min="11" max="11" width="12.8515625" style="0" bestFit="1" customWidth="1"/>
    <col min="12" max="12" width="5.7109375" style="0" bestFit="1" customWidth="1"/>
    <col min="13" max="13" width="14.28125" style="0" customWidth="1"/>
    <col min="14" max="14" width="4.421875" style="0" bestFit="1" customWidth="1"/>
    <col min="15" max="15" width="13.7109375" style="0" customWidth="1"/>
    <col min="16" max="16" width="4.421875" style="0" bestFit="1" customWidth="1"/>
    <col min="17" max="254" width="9.140625" style="0" customWidth="1"/>
    <col min="255" max="255" width="18.421875" style="0" customWidth="1"/>
  </cols>
  <sheetData>
    <row r="1" ht="15">
      <c r="A1" s="1"/>
    </row>
    <row r="2" ht="15">
      <c r="A2" s="1"/>
    </row>
    <row r="3" s="2" customFormat="1" ht="15.75">
      <c r="B3" s="3" t="s">
        <v>13</v>
      </c>
    </row>
    <row r="4" spans="2:10" s="2" customFormat="1" ht="15.75">
      <c r="B4" s="45" t="s">
        <v>0</v>
      </c>
      <c r="C4" s="42">
        <v>2006</v>
      </c>
      <c r="D4" s="43"/>
      <c r="E4" s="43"/>
      <c r="F4" s="44"/>
      <c r="G4" s="42">
        <v>2012</v>
      </c>
      <c r="H4" s="43"/>
      <c r="I4" s="43"/>
      <c r="J4" s="43"/>
    </row>
    <row r="5" spans="2:10" s="2" customFormat="1" ht="15.75">
      <c r="B5" s="46"/>
      <c r="C5" s="31" t="s">
        <v>1</v>
      </c>
      <c r="D5" s="39"/>
      <c r="E5" s="32" t="s">
        <v>2</v>
      </c>
      <c r="F5" s="40"/>
      <c r="G5" s="31" t="s">
        <v>1</v>
      </c>
      <c r="H5" s="39"/>
      <c r="I5" s="32" t="s">
        <v>2</v>
      </c>
      <c r="J5" s="39"/>
    </row>
    <row r="6" spans="2:10" s="2" customFormat="1" ht="15.75">
      <c r="B6" s="47"/>
      <c r="C6" s="31" t="s">
        <v>3</v>
      </c>
      <c r="D6" s="32" t="s">
        <v>4</v>
      </c>
      <c r="E6" s="32" t="s">
        <v>3</v>
      </c>
      <c r="F6" s="33" t="s">
        <v>4</v>
      </c>
      <c r="G6" s="31" t="s">
        <v>3</v>
      </c>
      <c r="H6" s="32" t="s">
        <v>4</v>
      </c>
      <c r="I6" s="32" t="s">
        <v>3</v>
      </c>
      <c r="J6" s="32" t="s">
        <v>4</v>
      </c>
    </row>
    <row r="7" spans="2:10" s="2" customFormat="1" ht="15.75">
      <c r="B7" s="7" t="s">
        <v>5</v>
      </c>
      <c r="C7" s="8">
        <f>'[2]Pessoas_bruta (2)'!$I$25</f>
        <v>13249811</v>
      </c>
      <c r="D7" s="11">
        <f>C7/(C7+E7)*100</f>
        <v>92.46360615440959</v>
      </c>
      <c r="E7" s="10">
        <f>'[2]Pessoas_bruta (2)'!$I$26+'[2]Pessoas_bruta (2)'!$I$27</f>
        <v>1079947</v>
      </c>
      <c r="F7" s="12">
        <f>100-D7</f>
        <v>7.5363938455904105</v>
      </c>
      <c r="G7" s="8">
        <f>'[2]Pessoas_bruta (2)'!$O$25</f>
        <v>14743384</v>
      </c>
      <c r="H7" s="11">
        <f>G7/(G7+I7)*100</f>
        <v>98.55763853946505</v>
      </c>
      <c r="I7" s="10">
        <f>'[2]Pessoas_bruta (2)'!$O$26+'[2]Pessoas_bruta (2)'!$O$27</f>
        <v>215765</v>
      </c>
      <c r="J7" s="11">
        <f>100-H7</f>
        <v>1.4423614605349542</v>
      </c>
    </row>
    <row r="8" spans="2:10" s="2" customFormat="1" ht="15.75">
      <c r="B8" s="14" t="s">
        <v>6</v>
      </c>
      <c r="C8" s="15">
        <f>'[2]Pessoas_bruta (2)'!$K$25</f>
        <v>9642064</v>
      </c>
      <c r="D8" s="13">
        <f>C8/(C8+E8)*100</f>
        <v>99.41594294498958</v>
      </c>
      <c r="E8" s="17">
        <f>'[2]Pessoas_bruta (2)'!$K$26:$K$26+'[2]Pessoas_bruta (2)'!$K$27</f>
        <v>56646</v>
      </c>
      <c r="F8" s="18">
        <f>100-D8</f>
        <v>0.5840570550104189</v>
      </c>
      <c r="G8" s="15">
        <f>'[2]Pessoas_bruta (2)'!$Q$25</f>
        <v>11028035</v>
      </c>
      <c r="H8" s="13">
        <f>G8/(G8+I8)*100</f>
        <v>99.85385961377831</v>
      </c>
      <c r="I8" s="17">
        <f>'[2]Pessoas_bruta (2)'!$Q$26:$Q$26+'[2]Pessoas_bruta (2)'!$Q$27</f>
        <v>16140</v>
      </c>
      <c r="J8" s="13">
        <f>100-H8</f>
        <v>0.14614038622168835</v>
      </c>
    </row>
    <row r="9" spans="2:10" s="2" customFormat="1" ht="15.75">
      <c r="B9" s="19" t="s">
        <v>7</v>
      </c>
      <c r="C9" s="20">
        <f>'[2]Pessoas_bruta (2)'!$M$25</f>
        <v>3607747</v>
      </c>
      <c r="D9" s="23">
        <f>C9/(C9+E9)*100</f>
        <v>77.90346807029424</v>
      </c>
      <c r="E9" s="22">
        <f>'[2]Pessoas_bruta (2)'!$M$26+'[2]Pessoas_bruta (2)'!$M$27</f>
        <v>1023301</v>
      </c>
      <c r="F9" s="24">
        <f>100-D9</f>
        <v>22.096531929705762</v>
      </c>
      <c r="G9" s="20">
        <f>'[2]Pessoas_bruta (2)'!$S$25</f>
        <v>3715349</v>
      </c>
      <c r="H9" s="23">
        <f>G9/(G9+I9)*100</f>
        <v>94.90098784819516</v>
      </c>
      <c r="I9" s="22">
        <f>'[2]Pessoas_bruta (2)'!$S$26+'[2]Pessoas_bruta (2)'!$S$27</f>
        <v>199625</v>
      </c>
      <c r="J9" s="23">
        <f>100-H9</f>
        <v>5.099012151804843</v>
      </c>
    </row>
    <row r="10" spans="2:10" ht="15">
      <c r="B10" s="41" t="s">
        <v>8</v>
      </c>
      <c r="C10" s="41"/>
      <c r="D10" s="25"/>
      <c r="E10" s="26"/>
      <c r="F10" s="26"/>
      <c r="G10" s="26"/>
      <c r="H10" s="26"/>
      <c r="I10" s="27"/>
      <c r="J10" s="28"/>
    </row>
    <row r="11" spans="2:10" ht="15">
      <c r="B11" s="29" t="s">
        <v>9</v>
      </c>
      <c r="C11" s="30"/>
      <c r="D11" s="30"/>
      <c r="E11" s="30"/>
      <c r="F11" s="30"/>
      <c r="G11" s="30"/>
      <c r="H11" s="30"/>
      <c r="I11" s="30"/>
      <c r="J11" s="30"/>
    </row>
    <row r="12" spans="2:10" ht="15">
      <c r="B12" s="30"/>
      <c r="C12" s="30"/>
      <c r="D12" s="30"/>
      <c r="E12" s="30"/>
      <c r="F12" s="30"/>
      <c r="G12" s="30"/>
      <c r="H12" s="30"/>
      <c r="I12" s="30"/>
      <c r="J12" s="30"/>
    </row>
    <row r="13" s="2" customFormat="1" ht="15.75">
      <c r="B13" s="3" t="s">
        <v>13</v>
      </c>
    </row>
    <row r="14" spans="2:14" s="2" customFormat="1" ht="15.75">
      <c r="B14" s="45" t="s">
        <v>0</v>
      </c>
      <c r="C14" s="42">
        <v>2006</v>
      </c>
      <c r="D14" s="43"/>
      <c r="E14" s="43"/>
      <c r="F14" s="43"/>
      <c r="G14" s="43"/>
      <c r="H14" s="44"/>
      <c r="I14" s="42">
        <v>2012</v>
      </c>
      <c r="J14" s="43"/>
      <c r="K14" s="43"/>
      <c r="L14" s="43"/>
      <c r="M14" s="43"/>
      <c r="N14" s="43"/>
    </row>
    <row r="15" spans="2:17" s="2" customFormat="1" ht="34.5" customHeight="1">
      <c r="B15" s="46"/>
      <c r="C15" s="48" t="s">
        <v>10</v>
      </c>
      <c r="D15" s="49"/>
      <c r="E15" s="49" t="s">
        <v>11</v>
      </c>
      <c r="F15" s="49"/>
      <c r="G15" s="49" t="s">
        <v>12</v>
      </c>
      <c r="H15" s="50"/>
      <c r="I15" s="48" t="s">
        <v>10</v>
      </c>
      <c r="J15" s="49"/>
      <c r="K15" s="49" t="s">
        <v>11</v>
      </c>
      <c r="L15" s="49"/>
      <c r="M15" s="51" t="s">
        <v>12</v>
      </c>
      <c r="N15" s="51"/>
      <c r="Q15" s="34"/>
    </row>
    <row r="16" spans="2:17" s="2" customFormat="1" ht="15.75">
      <c r="B16" s="47"/>
      <c r="C16" s="4" t="s">
        <v>3</v>
      </c>
      <c r="D16" s="5" t="s">
        <v>4</v>
      </c>
      <c r="E16" s="5" t="s">
        <v>3</v>
      </c>
      <c r="F16" s="5" t="s">
        <v>4</v>
      </c>
      <c r="G16" s="5" t="s">
        <v>3</v>
      </c>
      <c r="H16" s="6" t="s">
        <v>4</v>
      </c>
      <c r="I16" s="4" t="s">
        <v>3</v>
      </c>
      <c r="J16" s="5" t="s">
        <v>4</v>
      </c>
      <c r="K16" s="5" t="s">
        <v>3</v>
      </c>
      <c r="L16" s="5" t="s">
        <v>4</v>
      </c>
      <c r="M16" s="5" t="s">
        <v>3</v>
      </c>
      <c r="N16" s="5" t="s">
        <v>4</v>
      </c>
      <c r="Q16" s="34"/>
    </row>
    <row r="17" spans="2:17" s="2" customFormat="1" ht="15.75">
      <c r="B17" s="7" t="s">
        <v>5</v>
      </c>
      <c r="C17" s="15">
        <f>'[2]Pessoas_bruta (2)'!$I$25</f>
        <v>13249811</v>
      </c>
      <c r="D17" s="9">
        <f>C17/(C17+E17+G17)*100</f>
        <v>92.46360615440959</v>
      </c>
      <c r="E17" s="35">
        <f>'[2]Pessoas_bruta (2)'!$I$26</f>
        <v>934139</v>
      </c>
      <c r="F17" s="9">
        <f>E17/(G17+C17+E17)*100</f>
        <v>6.518874917496863</v>
      </c>
      <c r="G17" s="35">
        <f>'[2]Pessoas_bruta (2)'!$I$27</f>
        <v>145808</v>
      </c>
      <c r="H17" s="9">
        <f>G17/(G17+E17+C17)*100</f>
        <v>1.017518928093552</v>
      </c>
      <c r="I17" s="15">
        <f>'[2]Pessoas_bruta (2)'!$O$25</f>
        <v>14743384</v>
      </c>
      <c r="J17" s="9">
        <f>I17/(I17+K17+M17)*100</f>
        <v>98.55763853946505</v>
      </c>
      <c r="K17" s="35">
        <f>'[2]Pessoas_bruta (2)'!$O$26</f>
        <v>149828</v>
      </c>
      <c r="L17" s="9">
        <f>K17/(M17+I17+K17)*100</f>
        <v>1.0015810391353144</v>
      </c>
      <c r="M17" s="35">
        <f>'[2]Pessoas_bruta (2)'!$O$27</f>
        <v>65937</v>
      </c>
      <c r="N17" s="9">
        <f>M17/(M17+K17+I17)*100</f>
        <v>0.44078042139963974</v>
      </c>
      <c r="Q17" s="34"/>
    </row>
    <row r="18" spans="2:17" s="2" customFormat="1" ht="15.75">
      <c r="B18" s="14" t="s">
        <v>6</v>
      </c>
      <c r="C18" s="15">
        <f>'[2]Pessoas_bruta (2)'!$K$25</f>
        <v>9642064</v>
      </c>
      <c r="D18" s="16">
        <f>C18/(C18+E18+G18)*100</f>
        <v>99.41594294498958</v>
      </c>
      <c r="E18" s="36">
        <f>'[2]Pessoas_bruta (2)'!$K$26</f>
        <v>35441</v>
      </c>
      <c r="F18" s="16">
        <f>E18/(G18+C18+E18)*100</f>
        <v>0.36541973107763814</v>
      </c>
      <c r="G18" s="36">
        <f>'[2]Pessoas_bruta (2)'!$K$27</f>
        <v>21205</v>
      </c>
      <c r="H18" s="16">
        <f>G18/(G18+E18+C18)*100</f>
        <v>0.21863732393277044</v>
      </c>
      <c r="I18" s="15">
        <f>'[2]Pessoas_bruta (2)'!$Q$25</f>
        <v>11028035</v>
      </c>
      <c r="J18" s="16">
        <f>I18/(I18+K18+M18)*100</f>
        <v>99.85385961377831</v>
      </c>
      <c r="K18" s="36">
        <f>'[2]Pessoas_bruta (2)'!$Q$26</f>
        <v>4560</v>
      </c>
      <c r="L18" s="16">
        <f>K18/(M18+I18+K18)*100</f>
        <v>0.04128873365371338</v>
      </c>
      <c r="M18" s="36">
        <f>'[2]Pessoas_bruta (2)'!$Q$27</f>
        <v>11580</v>
      </c>
      <c r="N18" s="16">
        <f>M18/(M18+K18+I18)*100</f>
        <v>0.10485165256798266</v>
      </c>
      <c r="Q18" s="34"/>
    </row>
    <row r="19" spans="2:17" s="2" customFormat="1" ht="15.75">
      <c r="B19" s="19" t="s">
        <v>7</v>
      </c>
      <c r="C19" s="20">
        <f>'[2]Pessoas_bruta (2)'!$M$25</f>
        <v>3607747</v>
      </c>
      <c r="D19" s="21">
        <f>C19/(C19+E19+G19)*100</f>
        <v>77.90346807029424</v>
      </c>
      <c r="E19" s="37">
        <f>'[2]Pessoas_bruta (2)'!$M$26</f>
        <v>898698</v>
      </c>
      <c r="F19" s="21">
        <f>E19/(G19+C19+E19)*100</f>
        <v>19.405931443595488</v>
      </c>
      <c r="G19" s="37">
        <f>'[2]Pessoas_bruta (2)'!$M$27</f>
        <v>124603</v>
      </c>
      <c r="H19" s="21">
        <f>G19/(G19+E19+C19)*100</f>
        <v>2.6906004861102715</v>
      </c>
      <c r="I19" s="20">
        <f>'[2]Pessoas_bruta (2)'!$S$25</f>
        <v>3715349</v>
      </c>
      <c r="J19" s="21">
        <f>I19/(I19+K19+M19)*100</f>
        <v>94.90098784819516</v>
      </c>
      <c r="K19" s="37">
        <f>'[2]Pessoas_bruta (2)'!$S$26</f>
        <v>145268</v>
      </c>
      <c r="L19" s="21">
        <f>K19/(M19+I19+K19)*100</f>
        <v>3.7105738122398773</v>
      </c>
      <c r="M19" s="37">
        <f>'[2]Pessoas_bruta (2)'!$S$27</f>
        <v>54357</v>
      </c>
      <c r="N19" s="21">
        <f>M19/(M19+K19+I19)*100</f>
        <v>1.3884383395649627</v>
      </c>
      <c r="Q19" s="34"/>
    </row>
    <row r="20" spans="2:8" ht="15">
      <c r="B20" s="41" t="s">
        <v>8</v>
      </c>
      <c r="C20" s="41"/>
      <c r="D20" s="25"/>
      <c r="E20" s="26"/>
      <c r="F20" s="26"/>
      <c r="G20" s="26"/>
      <c r="H20" s="26"/>
    </row>
    <row r="44" ht="15">
      <c r="B44" s="38"/>
    </row>
  </sheetData>
  <sheetProtection/>
  <mergeCells count="14">
    <mergeCell ref="G15:H15"/>
    <mergeCell ref="I15:J15"/>
    <mergeCell ref="K15:L15"/>
    <mergeCell ref="M15:N15"/>
    <mergeCell ref="B20:C20"/>
    <mergeCell ref="C4:F4"/>
    <mergeCell ref="G4:J4"/>
    <mergeCell ref="B4:B6"/>
    <mergeCell ref="B10:C10"/>
    <mergeCell ref="B14:B16"/>
    <mergeCell ref="C14:H14"/>
    <mergeCell ref="I14:N14"/>
    <mergeCell ref="C15:D15"/>
    <mergeCell ref="E15:F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isabellapereira</dc:creator>
  <cp:keywords/>
  <dc:description/>
  <cp:lastModifiedBy>isabellapereira</cp:lastModifiedBy>
  <dcterms:created xsi:type="dcterms:W3CDTF">2014-08-12T17:35:12Z</dcterms:created>
  <dcterms:modified xsi:type="dcterms:W3CDTF">2014-09-12T18:45:32Z</dcterms:modified>
  <cp:category/>
  <cp:version/>
  <cp:contentType/>
  <cp:contentStatus/>
</cp:coreProperties>
</file>